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 Николаевна\Desktop\"/>
    </mc:Choice>
  </mc:AlternateContent>
  <bookViews>
    <workbookView xWindow="360" yWindow="90" windowWidth="19160" windowHeight="14120"/>
  </bookViews>
  <sheets>
    <sheet name="Отчет" sheetId="1" r:id="rId1"/>
  </sheets>
  <calcPr calcId="152511"/>
</workbook>
</file>

<file path=xl/calcChain.xml><?xml version="1.0" encoding="utf-8"?>
<calcChain xmlns="http://schemas.openxmlformats.org/spreadsheetml/2006/main">
  <c r="B45" i="1" l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7" i="1"/>
</calcChain>
</file>

<file path=xl/sharedStrings.xml><?xml version="1.0" encoding="utf-8"?>
<sst xmlns="http://schemas.openxmlformats.org/spreadsheetml/2006/main" count="44" uniqueCount="36">
  <si>
    <t>Отчет № 9. 28.08.2019 11:11:13</t>
  </si>
  <si>
    <t>Сведения о поступлении и расходовании средств избирательных фондов кандидатов (кросс-таблица на основании первых финансовых отчетов)
 </t>
  </si>
  <si>
    <t>Выборы депутатов Думы Юрлинского муниципального округа Пермского края</t>
  </si>
  <si>
    <t>Территориальная избирательная комиссия Юрлинского муниципального округа</t>
  </si>
  <si>
    <t>По состоянию на 27.08.2019</t>
  </si>
  <si>
    <t>В руб.</t>
  </si>
  <si>
    <t>1</t>
  </si>
  <si>
    <t/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</si>
  <si>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</si>
  <si>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</si>
  <si>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</si>
  <si>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</si>
  <si>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</si>
  <si>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</si>
  <si>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</si>
  <si>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</si>
  <si>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</si>
  <si>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</si>
  <si>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</si>
  <si>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</si>
  <si>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</si>
  <si>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</si>
  <si>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</si>
  <si>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</si>
  <si>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</si>
  <si>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</si>
  <si>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</si>
  <si>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</si>
  <si>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</si>
  <si>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</si>
  <si>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</si>
  <si>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</si>
  <si>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</si>
  <si>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</si>
  <si>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</t>
  </si>
  <si>
    <t>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</si>
</sst>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textRotation="90" wrapText="1"/>
    </xf>
    <xf numFmtId="0" fontId="4" fillId="3" borderId="1" xfId="0" quotePrefix="1" applyNumberFormat="1" applyFont="1" applyFill="1" applyBorder="1" applyAlignment="1">
      <alignment horizontal="center" vertical="center" wrapText="1"/>
    </xf>
    <xf numFmtId="0" fontId="5" fillId="2" borderId="1" xfId="0" quotePrefix="1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topLeftCell="A4" zoomScale="68" zoomScaleNormal="68" workbookViewId="0">
      <selection activeCell="J7" sqref="J7"/>
    </sheetView>
  </sheetViews>
  <sheetFormatPr defaultRowHeight="14.5" x14ac:dyDescent="0.35"/>
  <cols>
    <col min="1" max="1" width="5.7265625" customWidth="1"/>
    <col min="2" max="3" width="18.1796875" customWidth="1"/>
    <col min="4" max="18" width="6.1796875" customWidth="1"/>
    <col min="19" max="19" width="7.7265625" customWidth="1"/>
  </cols>
  <sheetData>
    <row r="1" spans="1:19" ht="15" customHeight="1" x14ac:dyDescent="0.35">
      <c r="S1" s="1" t="s">
        <v>0</v>
      </c>
    </row>
    <row r="2" spans="1:19" ht="120.75" customHeight="1" x14ac:dyDescent="0.3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15.5" x14ac:dyDescent="0.35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5.5" x14ac:dyDescent="0.3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19" x14ac:dyDescent="0.35">
      <c r="S5" s="2" t="s">
        <v>4</v>
      </c>
    </row>
    <row r="6" spans="1:19" x14ac:dyDescent="0.35">
      <c r="S6" s="2" t="s">
        <v>5</v>
      </c>
    </row>
    <row r="7" spans="1:19" ht="130" x14ac:dyDescent="0.35">
      <c r="A7" s="3" t="str">
        <f>"№ строки"</f>
        <v>№ строки</v>
      </c>
      <c r="B7" s="3" t="str">
        <f>"Строка финансового отчета"</f>
        <v>Строка финансового отчета</v>
      </c>
      <c r="C7" s="3" t="str">
        <f>"Шифр строки"</f>
        <v>Шифр строки</v>
      </c>
      <c r="D7" s="3" t="str">
        <f>"Итого по избирательным объединениям, кандидатам"</f>
        <v>Итого по избирательным объединениям, кандидатам</v>
      </c>
      <c r="E7" s="4" t="str">
        <f>"Исаев Чингиз Микаил оглы"</f>
        <v>Исаев Чингиз Микаил оглы</v>
      </c>
      <c r="F7" s="4" t="str">
        <f>"Мизёв Валерий Николаевич"</f>
        <v>Мизёв Валерий Николаевич</v>
      </c>
      <c r="G7" s="4" t="str">
        <f>"Чеклецова Любовь Анатольевна"</f>
        <v>Чеклецова Любовь Анатольевна</v>
      </c>
      <c r="H7" s="4" t="str">
        <f>"Избирательный округ (Округ №1 (№ 1)), всего"</f>
        <v>Избирательный округ (Округ №1 (№ 1)), всего</v>
      </c>
      <c r="I7" s="4" t="str">
        <f>"Иванов Михаил Сергеевич"</f>
        <v>Иванов Михаил Сергеевич</v>
      </c>
      <c r="J7" s="4" t="str">
        <f>"Мырзина Ирина Степановна"</f>
        <v>Мырзина Ирина Степановна</v>
      </c>
      <c r="K7" s="4" t="str">
        <f>"Избирательный округ (Округ №2 (№ 2)), всего"</f>
        <v>Избирательный округ (Округ №2 (№ 2)), всего</v>
      </c>
      <c r="L7" s="4" t="str">
        <f>"Боровицкий Владислав Андреевич"</f>
        <v>Боровицкий Владислав Андреевич</v>
      </c>
      <c r="M7" s="4" t="str">
        <f>"Обросов Денис Юрьевич"</f>
        <v>Обросов Денис Юрьевич</v>
      </c>
      <c r="N7" s="4" t="str">
        <f>"Избирательный округ (Округ №3 (№ 3)), всего"</f>
        <v>Избирательный округ (Округ №3 (№ 3)), всего</v>
      </c>
      <c r="O7" s="4" t="str">
        <f>"Полина Зоя Аркадьевна"</f>
        <v>Полина Зоя Аркадьевна</v>
      </c>
      <c r="P7" s="4" t="str">
        <f>"Хачатрян Арутюн Овикович"</f>
        <v>Хачатрян Арутюн Овикович</v>
      </c>
      <c r="Q7" s="4" t="str">
        <f>"Избирательный округ (Округ №4 (№ 4)), всего"</f>
        <v>Избирательный округ (Округ №4 (№ 4)), всего</v>
      </c>
      <c r="R7" s="4" t="str">
        <f>"Ушачёв Вячеслав Васильевич"</f>
        <v>Ушачёв Вячеслав Васильевич</v>
      </c>
      <c r="S7" s="4" t="str">
        <f>"Избирательный округ (Округ №5 (№ 5)), всего"</f>
        <v>Избирательный округ (Округ №5 (№ 5)), всего</v>
      </c>
    </row>
    <row r="8" spans="1:19" x14ac:dyDescent="0.35">
      <c r="A8" s="5" t="s">
        <v>6</v>
      </c>
      <c r="B8" s="3" t="str">
        <f>"2"</f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  <c r="R8" s="3">
        <v>18</v>
      </c>
      <c r="S8" s="3">
        <v>19</v>
      </c>
    </row>
    <row r="9" spans="1:19" ht="39" x14ac:dyDescent="0.35">
      <c r="A9" s="6" t="s">
        <v>6</v>
      </c>
      <c r="B9" s="7" t="str">
        <f>"Поступило средств в избирательный фонд, всего"</f>
        <v>Поступило средств в избирательный фонд, всего</v>
      </c>
      <c r="C9" s="8">
        <v>10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</row>
    <row r="10" spans="1:19" x14ac:dyDescent="0.35">
      <c r="A10" s="6" t="s">
        <v>7</v>
      </c>
      <c r="B10" s="8" t="str">
        <f>"в том числе"</f>
        <v>в том числе</v>
      </c>
      <c r="C10" s="8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ht="78" x14ac:dyDescent="0.35">
      <c r="A11" s="6" t="s">
        <v>8</v>
      </c>
      <c r="B11" s="7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1" s="8">
        <v>20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</row>
    <row r="12" spans="1:19" x14ac:dyDescent="0.35">
      <c r="A12" s="6" t="s">
        <v>7</v>
      </c>
      <c r="B12" s="8" t="str">
        <f>"из них"</f>
        <v>из них</v>
      </c>
      <c r="C12" s="8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ht="52" x14ac:dyDescent="0.35">
      <c r="A13" s="6" t="s">
        <v>9</v>
      </c>
      <c r="B13" s="7" t="str">
        <f>"Собственные средства кандидата/ избирательного объединения"</f>
        <v>Собственные средства кандидата/ избирательного объединения</v>
      </c>
      <c r="C13" s="8">
        <v>30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</row>
    <row r="14" spans="1:19" ht="78" x14ac:dyDescent="0.35">
      <c r="A14" s="6" t="s">
        <v>10</v>
      </c>
      <c r="B14" s="7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8">
        <v>40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</row>
    <row r="15" spans="1:19" ht="39" x14ac:dyDescent="0.35">
      <c r="A15" s="6" t="s">
        <v>11</v>
      </c>
      <c r="B15" s="7" t="str">
        <f>"Добровольные пожертвования гражданина"</f>
        <v>Добровольные пожертвования гражданина</v>
      </c>
      <c r="C15" s="8">
        <v>50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</row>
    <row r="16" spans="1:19" ht="39" x14ac:dyDescent="0.35">
      <c r="A16" s="6" t="s">
        <v>12</v>
      </c>
      <c r="B16" s="7" t="str">
        <f>"Добровольные пожертвования юридического лица"</f>
        <v>Добровольные пожертвования юридического лица</v>
      </c>
      <c r="C16" s="8">
        <v>60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</row>
    <row r="17" spans="1:19" ht="117" x14ac:dyDescent="0.35">
      <c r="A17" s="6" t="s">
        <v>13</v>
      </c>
      <c r="B17" s="7" t="str">
        <f>"Поступило в избирательный фонд денежных средств, подпадающих под действие ч.3,4,5,6 ст.57 Закона Пермского края от 09.11.2009  № 525-ПК *"</f>
        <v>Поступило в избирательный фонд денежных средств, подпадающих под действие ч.3,4,5,6 ст.57 Закона Пермского края от 09.11.2009  № 525-ПК *</v>
      </c>
      <c r="C17" s="8">
        <v>70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</row>
    <row r="18" spans="1:19" x14ac:dyDescent="0.35">
      <c r="A18" s="6" t="s">
        <v>7</v>
      </c>
      <c r="B18" s="8" t="str">
        <f>"из них"</f>
        <v>из них</v>
      </c>
      <c r="C18" s="8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19" ht="130" x14ac:dyDescent="0.35">
      <c r="A19" s="6" t="s">
        <v>14</v>
      </c>
      <c r="B19" s="7" t="str">
        <f>"Средства, выделенные кандидату выдвинувшим его избирательным объединением / собственные средства кандидата / избирательного объединения"</f>
        <v>Средства, выделенные кандидату выдвинувшим его избирательным объединением / собственные средства кандидата / избирательного объединения</v>
      </c>
      <c r="C19" s="8">
        <v>80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</row>
    <row r="20" spans="1:19" x14ac:dyDescent="0.35">
      <c r="A20" s="6" t="s">
        <v>15</v>
      </c>
      <c r="B20" s="7" t="str">
        <f>"Средства гражданина"</f>
        <v>Средства гражданина</v>
      </c>
      <c r="C20" s="8">
        <v>90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</row>
    <row r="21" spans="1:19" ht="26" x14ac:dyDescent="0.35">
      <c r="A21" s="6" t="s">
        <v>16</v>
      </c>
      <c r="B21" s="7" t="str">
        <f>"Средства юридического лица"</f>
        <v>Средства юридического лица</v>
      </c>
      <c r="C21" s="8">
        <v>100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</row>
    <row r="22" spans="1:19" ht="52" x14ac:dyDescent="0.35">
      <c r="A22" s="6" t="s">
        <v>17</v>
      </c>
      <c r="B22" s="7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8">
        <v>110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</row>
    <row r="23" spans="1:19" x14ac:dyDescent="0.35">
      <c r="A23" s="6" t="s">
        <v>7</v>
      </c>
      <c r="B23" s="8" t="str">
        <f>"из них"</f>
        <v>из них</v>
      </c>
      <c r="C23" s="8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 ht="39" x14ac:dyDescent="0.35">
      <c r="A24" s="6" t="s">
        <v>18</v>
      </c>
      <c r="B24" s="7" t="str">
        <f>"Перечислено в доход  бюджета Пермского края"</f>
        <v>Перечислено в доход  бюджета Пермского края</v>
      </c>
      <c r="C24" s="8">
        <v>120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</row>
    <row r="25" spans="1:19" ht="78" x14ac:dyDescent="0.35">
      <c r="A25" s="6" t="s">
        <v>19</v>
      </c>
      <c r="B25" s="7" t="str">
        <f>"Возвращено денежных средств, поступивших с нарушением установленного порядка"</f>
        <v>Возвращено денежных средств, поступивших с нарушением установленного порядка</v>
      </c>
      <c r="C25" s="8">
        <v>130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</row>
    <row r="26" spans="1:19" x14ac:dyDescent="0.35">
      <c r="A26" s="6" t="s">
        <v>7</v>
      </c>
      <c r="B26" s="8" t="str">
        <f>"из них"</f>
        <v>из них</v>
      </c>
      <c r="C26" s="8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1:19" ht="117" x14ac:dyDescent="0.35">
      <c r="A27" s="6" t="s">
        <v>20</v>
      </c>
      <c r="B27" s="7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7" s="8">
        <v>140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</row>
    <row r="28" spans="1:19" ht="117" x14ac:dyDescent="0.35">
      <c r="A28" s="6" t="s">
        <v>21</v>
      </c>
      <c r="B28" s="7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8" s="8">
        <v>150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</row>
    <row r="29" spans="1:19" ht="52" x14ac:dyDescent="0.35">
      <c r="A29" s="6" t="s">
        <v>22</v>
      </c>
      <c r="B29" s="7" t="str">
        <f>"Средств, поступивших с превышением предельного размера"</f>
        <v>Средств, поступивших с превышением предельного размера</v>
      </c>
      <c r="C29" s="8">
        <v>160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</row>
    <row r="30" spans="1:19" ht="65" x14ac:dyDescent="0.35">
      <c r="A30" s="6" t="s">
        <v>23</v>
      </c>
      <c r="B30" s="7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30" s="8">
        <v>170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</row>
    <row r="31" spans="1:19" ht="26" x14ac:dyDescent="0.35">
      <c r="A31" s="6" t="s">
        <v>24</v>
      </c>
      <c r="B31" s="7" t="str">
        <f>"Израсходовано средств, всего"</f>
        <v>Израсходовано средств, всего</v>
      </c>
      <c r="C31" s="8">
        <v>180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</row>
    <row r="32" spans="1:19" x14ac:dyDescent="0.35">
      <c r="A32" s="6" t="s">
        <v>7</v>
      </c>
      <c r="B32" s="8" t="str">
        <f>"из них"</f>
        <v>из них</v>
      </c>
      <c r="C32" s="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</row>
    <row r="33" spans="1:19" ht="39" x14ac:dyDescent="0.35">
      <c r="A33" s="6" t="s">
        <v>25</v>
      </c>
      <c r="B33" s="7" t="str">
        <f>"На организацию сбора подписей избирателей"</f>
        <v>На организацию сбора подписей избирателей</v>
      </c>
      <c r="C33" s="8">
        <v>190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</row>
    <row r="34" spans="1:19" x14ac:dyDescent="0.35">
      <c r="A34" s="6" t="s">
        <v>7</v>
      </c>
      <c r="B34" s="8" t="str">
        <f>"из них"</f>
        <v>из них</v>
      </c>
      <c r="C34" s="8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ht="65" x14ac:dyDescent="0.35">
      <c r="A35" s="6" t="s">
        <v>26</v>
      </c>
      <c r="B35" s="7" t="str">
        <f>"Из них на оплату труда лиц, привлекаемых для сбора подписей избирателей"</f>
        <v>Из них на оплату труда лиц, привлекаемых для сбора подписей избирателей</v>
      </c>
      <c r="C35" s="8">
        <v>200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</row>
    <row r="36" spans="1:19" ht="52" x14ac:dyDescent="0.35">
      <c r="A36" s="6" t="s">
        <v>27</v>
      </c>
      <c r="B36" s="7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6" s="8">
        <v>210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</row>
    <row r="37" spans="1:19" ht="65" x14ac:dyDescent="0.35">
      <c r="A37" s="6" t="s">
        <v>28</v>
      </c>
      <c r="B37" s="7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7" s="8">
        <v>220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</row>
    <row r="38" spans="1:19" ht="65" x14ac:dyDescent="0.35">
      <c r="A38" s="6" t="s">
        <v>29</v>
      </c>
      <c r="B38" s="7" t="str">
        <f>"На выпуск и распространение печатных и иных агитационных материалов"</f>
        <v>На выпуск и распространение печатных и иных агитационных материалов</v>
      </c>
      <c r="C38" s="8">
        <v>230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</row>
    <row r="39" spans="1:19" ht="39" x14ac:dyDescent="0.35">
      <c r="A39" s="6" t="s">
        <v>30</v>
      </c>
      <c r="B39" s="7" t="str">
        <f>"На проведение публичных массовых мероприятий"</f>
        <v>На проведение публичных массовых мероприятий</v>
      </c>
      <c r="C39" s="8">
        <v>240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</row>
    <row r="40" spans="1:19" ht="65" x14ac:dyDescent="0.35">
      <c r="A40" s="6" t="s">
        <v>31</v>
      </c>
      <c r="B40" s="7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40" s="8">
        <v>250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</row>
    <row r="41" spans="1:19" ht="104" x14ac:dyDescent="0.35">
      <c r="A41" s="6" t="s">
        <v>32</v>
      </c>
      <c r="B41" s="7" t="str">
        <f>"На оплату других работ (услуг), выполненных (оказанных) юридическими лицами или гражданами РФ по договорам"</f>
        <v>На оплату других работ (услуг), выполненных (оказанных) юридическими лицами или гражданами РФ по договорам</v>
      </c>
      <c r="C41" s="8">
        <v>260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</row>
    <row r="42" spans="1:19" ht="91" x14ac:dyDescent="0.35">
      <c r="A42" s="6" t="s">
        <v>33</v>
      </c>
      <c r="B42" s="7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42" s="8">
        <v>270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</row>
    <row r="43" spans="1:19" ht="65" x14ac:dyDescent="0.35">
      <c r="A43" s="6" t="s">
        <v>34</v>
      </c>
      <c r="B43" s="7" t="str">
        <f>"Остаток средств фонда на дату сдачи отчета (заверяется банковской справкой)"</f>
        <v>Остаток средств фонда на дату сдачи отчета (заверяется банковской справкой)</v>
      </c>
      <c r="C43" s="8">
        <v>290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</row>
    <row r="44" spans="1:19" x14ac:dyDescent="0.35">
      <c r="A44" s="6" t="s">
        <v>7</v>
      </c>
      <c r="B44" s="8" t="str">
        <f>"из них"</f>
        <v>из них</v>
      </c>
      <c r="C44" s="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ht="104" x14ac:dyDescent="0.35">
      <c r="A45" s="6" t="s">
        <v>35</v>
      </c>
      <c r="B45" s="7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5" s="8">
        <v>280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</row>
  </sheetData>
  <mergeCells count="3">
    <mergeCell ref="A2:S2"/>
    <mergeCell ref="A3:S3"/>
    <mergeCell ref="A4:S4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Надежда Николаевна</cp:lastModifiedBy>
  <dcterms:created xsi:type="dcterms:W3CDTF">2019-08-28T06:12:01Z</dcterms:created>
  <dcterms:modified xsi:type="dcterms:W3CDTF">2019-08-28T07:12:24Z</dcterms:modified>
</cp:coreProperties>
</file>