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8755" windowHeight="1513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B45" i="1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7"/>
</calcChain>
</file>

<file path=xl/sharedStrings.xml><?xml version="1.0" encoding="utf-8"?>
<sst xmlns="http://schemas.openxmlformats.org/spreadsheetml/2006/main" count="43" uniqueCount="35">
  <si>
    <t>Сведения о поступлении и расходовании средств избирательных фондов кандидатов (кросс-таблица на основании первых финансовых отчетов)
 </t>
  </si>
  <si>
    <t>Выборы депутатов Думы Юрлинского муниципального округа Пермского края</t>
  </si>
  <si>
    <t>Территориальная избирательная комиссия Юрлинского муниципального округа</t>
  </si>
  <si>
    <t>В руб.</t>
  </si>
  <si>
    <t>1</t>
  </si>
  <si>
    <t/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</si>
  <si>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</si>
  <si>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</si>
  <si>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</si>
  <si>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</si>
  <si>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</si>
  <si>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</si>
  <si>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</si>
  <si>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</si>
  <si>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</si>
  <si>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</si>
  <si>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</si>
  <si>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</si>
  <si>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</si>
  <si>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</si>
  <si>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</si>
  <si>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</si>
  <si>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</si>
  <si>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</si>
  <si>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</si>
  <si>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</si>
  <si>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</si>
  <si>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</si>
  <si>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</si>
  <si>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</si>
  <si>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</si>
  <si>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</si>
  <si>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</t>
  </si>
  <si>
    <t>4.1</t>
  </si>
  <si>
    <t>По состоянию на 26.09.2019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</si>
</sst>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textRotation="90" wrapText="1"/>
    </xf>
    <xf numFmtId="0" fontId="4" fillId="3" borderId="1" xfId="0" quotePrefix="1" applyNumberFormat="1" applyFont="1" applyFill="1" applyBorder="1" applyAlignment="1">
      <alignment horizontal="center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5"/>
  <sheetViews>
    <sheetView tabSelected="1" workbookViewId="0">
      <selection activeCell="L6" sqref="L6"/>
    </sheetView>
  </sheetViews>
  <sheetFormatPr defaultRowHeight="15"/>
  <cols>
    <col min="1" max="1" width="5.7109375" customWidth="1"/>
    <col min="2" max="2" width="24.28515625" customWidth="1"/>
    <col min="3" max="3" width="7.28515625" customWidth="1"/>
    <col min="4" max="4" width="6.85546875" customWidth="1"/>
    <col min="5" max="8" width="5.140625" customWidth="1"/>
    <col min="9" max="9" width="6.5703125" customWidth="1"/>
    <col min="10" max="11" width="5.140625" customWidth="1"/>
    <col min="12" max="12" width="6" customWidth="1"/>
    <col min="13" max="16" width="5.140625" customWidth="1"/>
    <col min="17" max="17" width="6.7109375" customWidth="1"/>
    <col min="18" max="19" width="5.140625" customWidth="1"/>
    <col min="20" max="20" width="6" customWidth="1"/>
    <col min="21" max="21" width="5.85546875" customWidth="1"/>
    <col min="22" max="22" width="5.140625" customWidth="1"/>
    <col min="23" max="23" width="6.7109375" customWidth="1"/>
  </cols>
  <sheetData>
    <row r="1" spans="1:23" ht="15" customHeight="1">
      <c r="W1" s="1"/>
    </row>
    <row r="2" spans="1:23" ht="120.75" customHeight="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5.7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5.75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>
      <c r="W5" s="4" t="s">
        <v>34</v>
      </c>
    </row>
    <row r="6" spans="1:23">
      <c r="W6" s="4" t="s">
        <v>3</v>
      </c>
    </row>
    <row r="7" spans="1:23" ht="202.5">
      <c r="A7" s="5" t="str">
        <f>"№ строки"</f>
        <v>№ строки</v>
      </c>
      <c r="B7" s="5" t="str">
        <f>"Строка финансового отчета"</f>
        <v>Строка финансового отчета</v>
      </c>
      <c r="C7" s="5" t="str">
        <f>"Шифр строки"</f>
        <v>Шифр строки</v>
      </c>
      <c r="D7" s="5" t="str">
        <f>"Итого по избирательным объединениям, кандидатам"</f>
        <v>Итого по избирательным объединениям, кандидатам</v>
      </c>
      <c r="E7" s="6" t="str">
        <f>"Исаев Чингиз Микаил оглы"</f>
        <v>Исаев Чингиз Микаил оглы</v>
      </c>
      <c r="F7" s="6" t="str">
        <f>"Мизёв Валерий Николаевич"</f>
        <v>Мизёв Валерий Николаевич</v>
      </c>
      <c r="G7" s="6" t="str">
        <f>"Чеклецова Любовь Анатольевна"</f>
        <v>Чеклецова Любовь Анатольевна</v>
      </c>
      <c r="H7" s="6" t="str">
        <f>"Избирательный округ (Округ №1 (№ 1)), всего"</f>
        <v>Избирательный округ (Округ №1 (№ 1)), всего</v>
      </c>
      <c r="I7" s="6" t="str">
        <f>"Агафонов Александр Александрович"</f>
        <v>Агафонов Александр Александрович</v>
      </c>
      <c r="J7" s="6" t="str">
        <f>"Иванов Михаил Сергеевич"</f>
        <v>Иванов Михаил Сергеевич</v>
      </c>
      <c r="K7" s="6" t="str">
        <f>"Мырзина Ирина Степановна"</f>
        <v>Мырзина Ирина Степановна</v>
      </c>
      <c r="L7" s="6" t="str">
        <f>"Избирательный округ (Округ №2 (№ 2)), всего"</f>
        <v>Избирательный округ (Округ №2 (№ 2)), всего</v>
      </c>
      <c r="M7" s="6" t="str">
        <f>"Боровицкий Владислав Андреевич"</f>
        <v>Боровицкий Владислав Андреевич</v>
      </c>
      <c r="N7" s="6" t="str">
        <f>"Обросов Денис Юрьевич"</f>
        <v>Обросов Денис Юрьевич</v>
      </c>
      <c r="O7" s="6" t="str">
        <f>"Осипов Николай Николаевич"</f>
        <v>Осипов Николай Николаевич</v>
      </c>
      <c r="P7" s="6" t="str">
        <f>"Избирательный округ (Округ №3 (№ 3)), всего"</f>
        <v>Избирательный округ (Округ №3 (№ 3)), всего</v>
      </c>
      <c r="Q7" s="6" t="str">
        <f>"Никитина Светлана Александровна"</f>
        <v>Никитина Светлана Александровна</v>
      </c>
      <c r="R7" s="6" t="str">
        <f>"Полина Зоя Аркадьевна"</f>
        <v>Полина Зоя Аркадьевна</v>
      </c>
      <c r="S7" s="6" t="str">
        <f>"Хачатрян Арутюн Овикович"</f>
        <v>Хачатрян Арутюн Овикович</v>
      </c>
      <c r="T7" s="6" t="str">
        <f>"Избирательный округ (Округ №4 (№ 4)), всего"</f>
        <v>Избирательный округ (Округ №4 (№ 4)), всего</v>
      </c>
      <c r="U7" s="6" t="str">
        <f>"Епишина Татьяна Николаевна"</f>
        <v>Епишина Татьяна Николаевна</v>
      </c>
      <c r="V7" s="6" t="str">
        <f>"Ушачёв Вячеслав Васильевич"</f>
        <v>Ушачёв Вячеслав Васильевич</v>
      </c>
      <c r="W7" s="6" t="str">
        <f>"Избирательный округ (Округ №5 (№ 5)), всего"</f>
        <v>Избирательный округ (Округ №5 (№ 5)), всего</v>
      </c>
    </row>
    <row r="8" spans="1:23">
      <c r="A8" s="7" t="s">
        <v>4</v>
      </c>
      <c r="B8" s="5" t="str">
        <f>"2"</f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  <c r="V8" s="5">
        <v>22</v>
      </c>
      <c r="W8" s="5">
        <v>23</v>
      </c>
    </row>
    <row r="9" spans="1:23" ht="34.5" customHeight="1">
      <c r="A9" s="8" t="s">
        <v>4</v>
      </c>
      <c r="B9" s="9" t="str">
        <f>"Поступило средств в избирательный фонд, всего"</f>
        <v>Поступило средств в избирательный фонд, всего</v>
      </c>
      <c r="C9" s="10">
        <v>10</v>
      </c>
      <c r="D9" s="11">
        <v>210</v>
      </c>
      <c r="E9" s="11">
        <v>0</v>
      </c>
      <c r="F9" s="11">
        <v>0</v>
      </c>
      <c r="G9" s="11">
        <v>0</v>
      </c>
      <c r="H9" s="11">
        <v>0</v>
      </c>
      <c r="I9" s="11">
        <v>100</v>
      </c>
      <c r="J9" s="11">
        <v>0</v>
      </c>
      <c r="K9" s="11">
        <v>0</v>
      </c>
      <c r="L9" s="11">
        <v>100</v>
      </c>
      <c r="M9" s="11">
        <v>0</v>
      </c>
      <c r="N9" s="11">
        <v>0</v>
      </c>
      <c r="O9" s="11">
        <v>0</v>
      </c>
      <c r="P9" s="11">
        <v>0</v>
      </c>
      <c r="Q9" s="11">
        <v>100</v>
      </c>
      <c r="R9" s="11">
        <v>0</v>
      </c>
      <c r="S9" s="11">
        <v>0</v>
      </c>
      <c r="T9" s="11">
        <v>100</v>
      </c>
      <c r="U9" s="11">
        <v>10</v>
      </c>
      <c r="V9" s="11">
        <v>0</v>
      </c>
      <c r="W9" s="11">
        <v>10</v>
      </c>
    </row>
    <row r="10" spans="1:23">
      <c r="A10" s="8" t="s">
        <v>5</v>
      </c>
      <c r="B10" s="10" t="str">
        <f>"в том числе"</f>
        <v>в том числе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ht="57" customHeight="1">
      <c r="A11" s="8" t="s">
        <v>6</v>
      </c>
      <c r="B11" s="9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1" s="10">
        <v>20</v>
      </c>
      <c r="D11" s="11">
        <v>210</v>
      </c>
      <c r="E11" s="11">
        <v>0</v>
      </c>
      <c r="F11" s="11">
        <v>0</v>
      </c>
      <c r="G11" s="11">
        <v>0</v>
      </c>
      <c r="H11" s="11">
        <v>0</v>
      </c>
      <c r="I11" s="11">
        <v>100</v>
      </c>
      <c r="J11" s="11">
        <v>0</v>
      </c>
      <c r="K11" s="11">
        <v>0</v>
      </c>
      <c r="L11" s="11">
        <v>100</v>
      </c>
      <c r="M11" s="11">
        <v>0</v>
      </c>
      <c r="N11" s="11">
        <v>0</v>
      </c>
      <c r="O11" s="11">
        <v>0</v>
      </c>
      <c r="P11" s="11">
        <v>0</v>
      </c>
      <c r="Q11" s="11">
        <v>100</v>
      </c>
      <c r="R11" s="11">
        <v>0</v>
      </c>
      <c r="S11" s="11">
        <v>0</v>
      </c>
      <c r="T11" s="11">
        <v>100</v>
      </c>
      <c r="U11" s="11">
        <v>10</v>
      </c>
      <c r="V11" s="11">
        <v>0</v>
      </c>
      <c r="W11" s="11">
        <v>10</v>
      </c>
    </row>
    <row r="12" spans="1:23">
      <c r="A12" s="8" t="s">
        <v>5</v>
      </c>
      <c r="B12" s="10" t="str">
        <f>"из них"</f>
        <v>из них</v>
      </c>
      <c r="C12" s="1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spans="1:23" ht="41.25" customHeight="1">
      <c r="A13" s="8" t="s">
        <v>7</v>
      </c>
      <c r="B13" s="9" t="str">
        <f>"Собственные средства кандидата/ избирательного объединения"</f>
        <v>Собственные средства кандидата/ избирательного объединения</v>
      </c>
      <c r="C13" s="10">
        <v>30</v>
      </c>
      <c r="D13" s="11">
        <v>210</v>
      </c>
      <c r="E13" s="11">
        <v>0</v>
      </c>
      <c r="F13" s="11">
        <v>0</v>
      </c>
      <c r="G13" s="11">
        <v>0</v>
      </c>
      <c r="H13" s="11">
        <v>0</v>
      </c>
      <c r="I13" s="11">
        <v>100</v>
      </c>
      <c r="J13" s="11">
        <v>0</v>
      </c>
      <c r="K13" s="11">
        <v>0</v>
      </c>
      <c r="L13" s="11">
        <v>100</v>
      </c>
      <c r="M13" s="11">
        <v>0</v>
      </c>
      <c r="N13" s="11">
        <v>0</v>
      </c>
      <c r="O13" s="11">
        <v>0</v>
      </c>
      <c r="P13" s="11">
        <v>0</v>
      </c>
      <c r="Q13" s="11">
        <v>100</v>
      </c>
      <c r="R13" s="11">
        <v>0</v>
      </c>
      <c r="S13" s="11">
        <v>0</v>
      </c>
      <c r="T13" s="11">
        <v>100</v>
      </c>
      <c r="U13" s="11">
        <v>10</v>
      </c>
      <c r="V13" s="11">
        <v>0</v>
      </c>
      <c r="W13" s="11">
        <v>10</v>
      </c>
    </row>
    <row r="14" spans="1:23" ht="54" customHeight="1">
      <c r="A14" s="8" t="s">
        <v>8</v>
      </c>
      <c r="B14" s="9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0">
        <v>40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</row>
    <row r="15" spans="1:23" ht="30.75" customHeight="1">
      <c r="A15" s="8" t="s">
        <v>9</v>
      </c>
      <c r="B15" s="9" t="str">
        <f>"Добровольные пожертвования гражданина"</f>
        <v>Добровольные пожертвования гражданина</v>
      </c>
      <c r="C15" s="10">
        <v>50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</row>
    <row r="16" spans="1:23" ht="39" customHeight="1">
      <c r="A16" s="8" t="s">
        <v>10</v>
      </c>
      <c r="B16" s="9" t="str">
        <f>"Добровольные пожертвования юридического лица"</f>
        <v>Добровольные пожертвования юридического лица</v>
      </c>
      <c r="C16" s="10">
        <v>60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</row>
    <row r="17" spans="1:23" ht="78" customHeight="1">
      <c r="A17" s="8" t="s">
        <v>11</v>
      </c>
      <c r="B17" s="9" t="str">
        <f>"Поступило в избирательный фонд денежных средств, подпадающих под действие ч.3,4,5,6 ст.57 Закона Пермского края от 09.11.2009  № 525-ПК *"</f>
        <v>Поступило в избирательный фонд денежных средств, подпадающих под действие ч.3,4,5,6 ст.57 Закона Пермского края от 09.11.2009  № 525-ПК *</v>
      </c>
      <c r="C17" s="10">
        <v>70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</row>
    <row r="18" spans="1:23">
      <c r="A18" s="8" t="s">
        <v>5</v>
      </c>
      <c r="B18" s="10" t="str">
        <f>"из них"</f>
        <v>из них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spans="1:23" ht="81" customHeight="1">
      <c r="A19" s="8" t="s">
        <v>12</v>
      </c>
      <c r="B19" s="9" t="str">
        <f>"Средства, выделенные кандидату выдвинувшим его избирательным объединением / собственные средства кандидата / избирательного объединения"</f>
        <v>Средства, выделенные кандидату выдвинувшим его избирательным объединением / собственные средства кандидата / избирательного объединения</v>
      </c>
      <c r="C19" s="10">
        <v>80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</row>
    <row r="20" spans="1:23" ht="25.5">
      <c r="A20" s="8" t="s">
        <v>13</v>
      </c>
      <c r="B20" s="9" t="str">
        <f>"Средства гражданина"</f>
        <v>Средства гражданина</v>
      </c>
      <c r="C20" s="10">
        <v>90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</row>
    <row r="21" spans="1:23" ht="25.5">
      <c r="A21" s="8" t="s">
        <v>14</v>
      </c>
      <c r="B21" s="9" t="str">
        <f>"Средства юридического лица"</f>
        <v>Средства юридического лица</v>
      </c>
      <c r="C21" s="10">
        <v>100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</row>
    <row r="22" spans="1:23" ht="39.75" customHeight="1">
      <c r="A22" s="8" t="s">
        <v>15</v>
      </c>
      <c r="B22" s="9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0">
        <v>110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</row>
    <row r="23" spans="1:23">
      <c r="A23" s="8" t="s">
        <v>5</v>
      </c>
      <c r="B23" s="10" t="str">
        <f>"из них"</f>
        <v>из них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spans="1:23" ht="28.5" customHeight="1">
      <c r="A24" s="8" t="s">
        <v>16</v>
      </c>
      <c r="B24" s="9" t="str">
        <f>"Перечислено в доход  бюджета Пермского края"</f>
        <v>Перечислено в доход  бюджета Пермского края</v>
      </c>
      <c r="C24" s="10">
        <v>120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ht="54.75" customHeight="1">
      <c r="A25" s="8" t="s">
        <v>17</v>
      </c>
      <c r="B25" s="9" t="str">
        <f>"Возвращено денежных средств, поступивших с нарушением установленного порядка"</f>
        <v>Возвращено денежных средств, поступивших с нарушением установленного порядка</v>
      </c>
      <c r="C25" s="10">
        <v>130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>
      <c r="A26" s="8" t="s">
        <v>5</v>
      </c>
      <c r="B26" s="10" t="str">
        <f>"из них"</f>
        <v>из них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spans="1:23" ht="82.5" customHeight="1">
      <c r="A27" s="8" t="s">
        <v>18</v>
      </c>
      <c r="B27" s="9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7" s="10">
        <v>140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</row>
    <row r="28" spans="1:23" ht="79.5" customHeight="1">
      <c r="A28" s="8" t="s">
        <v>19</v>
      </c>
      <c r="B28" s="9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8" s="10">
        <v>150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</row>
    <row r="29" spans="1:23" ht="48.75" customHeight="1">
      <c r="A29" s="8" t="s">
        <v>20</v>
      </c>
      <c r="B29" s="9" t="str">
        <f>"Средств, поступивших с превышением предельного размера"</f>
        <v>Средств, поступивших с превышением предельного размера</v>
      </c>
      <c r="C29" s="10">
        <v>160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</row>
    <row r="30" spans="1:23" ht="41.25" customHeight="1">
      <c r="A30" s="8" t="s">
        <v>21</v>
      </c>
      <c r="B30" s="9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30" s="10">
        <v>170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</row>
    <row r="31" spans="1:23" ht="25.5">
      <c r="A31" s="8" t="s">
        <v>22</v>
      </c>
      <c r="B31" s="9" t="str">
        <f>"Израсходовано средств, всего"</f>
        <v>Израсходовано средств, всего</v>
      </c>
      <c r="C31" s="10">
        <v>180</v>
      </c>
      <c r="D31" s="11">
        <v>200</v>
      </c>
      <c r="E31" s="11">
        <v>0</v>
      </c>
      <c r="F31" s="11">
        <v>0</v>
      </c>
      <c r="G31" s="11">
        <v>0</v>
      </c>
      <c r="H31" s="11">
        <v>0</v>
      </c>
      <c r="I31" s="11">
        <v>100</v>
      </c>
      <c r="J31" s="11">
        <v>0</v>
      </c>
      <c r="K31" s="11">
        <v>0</v>
      </c>
      <c r="L31" s="11">
        <v>100</v>
      </c>
      <c r="M31" s="11">
        <v>0</v>
      </c>
      <c r="N31" s="11">
        <v>0</v>
      </c>
      <c r="O31" s="11">
        <v>0</v>
      </c>
      <c r="P31" s="11">
        <v>0</v>
      </c>
      <c r="Q31" s="11">
        <v>100</v>
      </c>
      <c r="R31" s="11">
        <v>0</v>
      </c>
      <c r="S31" s="11">
        <v>0</v>
      </c>
      <c r="T31" s="11">
        <v>100</v>
      </c>
      <c r="U31" s="11">
        <v>0</v>
      </c>
      <c r="V31" s="11">
        <v>0</v>
      </c>
      <c r="W31" s="11">
        <v>0</v>
      </c>
    </row>
    <row r="32" spans="1:23">
      <c r="A32" s="8" t="s">
        <v>5</v>
      </c>
      <c r="B32" s="10" t="str">
        <f>"из них"</f>
        <v>из них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3" ht="30" customHeight="1">
      <c r="A33" s="8" t="s">
        <v>23</v>
      </c>
      <c r="B33" s="9" t="str">
        <f>"На организацию сбора подписей избирателей"</f>
        <v>На организацию сбора подписей избирателей</v>
      </c>
      <c r="C33" s="10">
        <v>190</v>
      </c>
      <c r="D33" s="11">
        <v>190</v>
      </c>
      <c r="E33" s="11">
        <v>0</v>
      </c>
      <c r="F33" s="11">
        <v>0</v>
      </c>
      <c r="G33" s="11">
        <v>0</v>
      </c>
      <c r="H33" s="11">
        <v>0</v>
      </c>
      <c r="I33" s="11">
        <v>90</v>
      </c>
      <c r="J33" s="11">
        <v>0</v>
      </c>
      <c r="K33" s="11">
        <v>0</v>
      </c>
      <c r="L33" s="11">
        <v>90</v>
      </c>
      <c r="M33" s="11">
        <v>0</v>
      </c>
      <c r="N33" s="11">
        <v>0</v>
      </c>
      <c r="O33" s="11">
        <v>0</v>
      </c>
      <c r="P33" s="11">
        <v>0</v>
      </c>
      <c r="Q33" s="11">
        <v>100</v>
      </c>
      <c r="R33" s="11">
        <v>0</v>
      </c>
      <c r="S33" s="11">
        <v>0</v>
      </c>
      <c r="T33" s="11">
        <v>100</v>
      </c>
      <c r="U33" s="11">
        <v>0</v>
      </c>
      <c r="V33" s="11">
        <v>0</v>
      </c>
      <c r="W33" s="11">
        <v>0</v>
      </c>
    </row>
    <row r="34" spans="1:23">
      <c r="A34" s="8" t="s">
        <v>5</v>
      </c>
      <c r="B34" s="10" t="str">
        <f>"из них"</f>
        <v>из них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42.75" customHeight="1">
      <c r="A35" s="8" t="s">
        <v>24</v>
      </c>
      <c r="B35" s="9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C35" s="10">
        <v>200</v>
      </c>
      <c r="D35" s="11">
        <v>90</v>
      </c>
      <c r="E35" s="11">
        <v>0</v>
      </c>
      <c r="F35" s="11">
        <v>0</v>
      </c>
      <c r="G35" s="11">
        <v>0</v>
      </c>
      <c r="H35" s="11">
        <v>0</v>
      </c>
      <c r="I35" s="11">
        <v>90</v>
      </c>
      <c r="J35" s="11">
        <v>0</v>
      </c>
      <c r="K35" s="11">
        <v>0</v>
      </c>
      <c r="L35" s="11">
        <v>90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</row>
    <row r="36" spans="1:23" ht="42.75" customHeight="1">
      <c r="A36" s="8" t="s">
        <v>25</v>
      </c>
      <c r="B36" s="9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6" s="10">
        <v>210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</row>
    <row r="37" spans="1:23" ht="51" customHeight="1">
      <c r="A37" s="8" t="s">
        <v>26</v>
      </c>
      <c r="B37" s="9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7" s="10">
        <v>220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</row>
    <row r="38" spans="1:23" ht="53.25" customHeight="1">
      <c r="A38" s="8" t="s">
        <v>27</v>
      </c>
      <c r="B38" s="9" t="str">
        <f>"На выпуск и распространение печатных и иных агитационных материалов"</f>
        <v>На выпуск и распространение печатных и иных агитационных материалов</v>
      </c>
      <c r="C38" s="10">
        <v>230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</row>
    <row r="39" spans="1:23" ht="28.5" customHeight="1">
      <c r="A39" s="8" t="s">
        <v>28</v>
      </c>
      <c r="B39" s="9" t="str">
        <f>"На проведение публичных массовых мероприятий"</f>
        <v>На проведение публичных массовых мероприятий</v>
      </c>
      <c r="C39" s="10">
        <v>240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</row>
    <row r="40" spans="1:23" ht="55.5" customHeight="1">
      <c r="A40" s="8" t="s">
        <v>29</v>
      </c>
      <c r="B40" s="9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40" s="10">
        <v>250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</row>
    <row r="41" spans="1:23" ht="66" customHeight="1">
      <c r="A41" s="8" t="s">
        <v>30</v>
      </c>
      <c r="B41" s="9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C41" s="10">
        <v>260</v>
      </c>
      <c r="D41" s="11">
        <v>10</v>
      </c>
      <c r="E41" s="11">
        <v>0</v>
      </c>
      <c r="F41" s="11">
        <v>0</v>
      </c>
      <c r="G41" s="11">
        <v>0</v>
      </c>
      <c r="H41" s="11">
        <v>0</v>
      </c>
      <c r="I41" s="11">
        <v>10</v>
      </c>
      <c r="J41" s="11">
        <v>0</v>
      </c>
      <c r="K41" s="11">
        <v>0</v>
      </c>
      <c r="L41" s="11">
        <v>10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</row>
    <row r="42" spans="1:23" ht="55.5" customHeight="1">
      <c r="A42" s="8" t="s">
        <v>31</v>
      </c>
      <c r="B42" s="9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42" s="10">
        <v>270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</row>
    <row r="43" spans="1:23" ht="42" customHeight="1">
      <c r="A43" s="8" t="s">
        <v>32</v>
      </c>
      <c r="B43" s="9" t="str">
        <f>"Остаток средств фонда на дату сдачи отчета (заверяется банковской справкой)"</f>
        <v>Остаток средств фонда на дату сдачи отчета (заверяется банковской справкой)</v>
      </c>
      <c r="C43" s="10">
        <v>290</v>
      </c>
      <c r="D43" s="11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10</v>
      </c>
      <c r="V43" s="11">
        <v>0</v>
      </c>
      <c r="W43" s="11">
        <v>10</v>
      </c>
    </row>
    <row r="44" spans="1:23">
      <c r="A44" s="8" t="s">
        <v>5</v>
      </c>
      <c r="B44" s="10" t="str">
        <f>"из них"</f>
        <v>из них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 ht="93.75" customHeight="1">
      <c r="A45" s="8" t="s">
        <v>33</v>
      </c>
      <c r="B45" s="9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5" s="10">
        <v>280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</row>
  </sheetData>
  <mergeCells count="3">
    <mergeCell ref="A2:W2"/>
    <mergeCell ref="A3:W3"/>
    <mergeCell ref="A4:W4"/>
  </mergeCells>
  <pageMargins left="0.34722222222222221" right="0.1388888888888889" top="0.1388888888888889" bottom="0.1388888888888889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2019-09-26T11:38:38Z</dcterms:created>
  <dcterms:modified xsi:type="dcterms:W3CDTF">2019-09-26T11:43:28Z</dcterms:modified>
</cp:coreProperties>
</file>